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300" windowWidth="15180" windowHeight="1252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<sst xmlns="http://schemas.openxmlformats.org/spreadsheetml/2006/main" count="171" uniqueCount="87">
  <si>
    <t>в том числе за счет средств:</t>
  </si>
  <si>
    <t>Из них: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</si>
  <si>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</si>
  <si>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</si>
  <si>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</si>
  <si>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</si>
  <si>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Общий объем  финансирования  государственной программы - всего</t>
  </si>
  <si>
    <t>областного бюджета</t>
  </si>
  <si>
    <t>федерального бюджета</t>
  </si>
  <si>
    <t>местных бюджетов</t>
  </si>
  <si>
    <t>средства юридических лиц</t>
  </si>
  <si>
    <t xml:space="preserve"> 2014 год  (тыс. руб.)</t>
  </si>
  <si>
    <t>выполнение</t>
  </si>
  <si>
    <t>план по ГП</t>
  </si>
  <si>
    <t>роспись</t>
  </si>
  <si>
    <t>1.Государственный мониторинг водных объектов в части полномочий субъекта Российской Федерации - всего</t>
  </si>
  <si>
    <t>2.Содержание и обеспечение безопасной эксплуатации ГТС- всего</t>
  </si>
  <si>
    <t>3.Информационно-аналитическое обеспечение в сфере водных отношений- всего</t>
  </si>
  <si>
    <t>5.Капитальный ремонт ГТС пруда на р. Жиздра в г. Жиздра Калужской области- всего</t>
  </si>
  <si>
    <t>4.Капитальный ремонт ГТС Кировского верхнего водохранилища в г. Кирове Калужской области.- всего</t>
  </si>
  <si>
    <t>6.Капитальный ремонт ГТС пруда на р. Вырка муниципального образования «Город Калуга»- всего</t>
  </si>
  <si>
    <t>7.Капитальный ремонт ГТС в дер. Лужница Куйбышевского района Калужской области .- всего</t>
  </si>
  <si>
    <t>8.Капитальный ремонт ГТС нагульного пруда в г. Сухиничи Калужской области.- всего</t>
  </si>
  <si>
    <t>9.Капитальный ремонт ГТС нижнего пруда № 1 на р. Ксеме у дер. Дылдино Боровского района Калужской области  - всего</t>
  </si>
  <si>
    <t>11.Расчистка ложа Кировского верхнего и нижнего водохранилища в г. Киров Калужской области - всего</t>
  </si>
  <si>
    <t>12.Расчистка р. Жиздра и ложа пруда в г. Жиздре Калужской области - всего</t>
  </si>
  <si>
    <t>13.Строительство ГТС пруда на  р. Велье у 
с. Красное Хвастовичского района Калужской области- всего</t>
  </si>
  <si>
    <t>14.Реконструкция гидротехнических сооружений Кировского нижнего водохранилища. Первый пусковой комплекс- всего</t>
  </si>
  <si>
    <t>15.Реконструкция гидротехнических сооружений Кировского нижнего водохранилища. Второй пусковой комплекс
- всего</t>
  </si>
  <si>
    <t>1.Осуществление мер  по предотвращению негативного воздействия вод и ликвидации его последствий - всего</t>
  </si>
  <si>
    <t>2.Осуществление мер  по охране водных объектов- всего</t>
  </si>
  <si>
    <t>Завершены работы по расчистке русла р.р. Турея, Серебрянка и ручьев без названия в районе г. Мещовска. Объект введен в эксплуатацию.</t>
  </si>
  <si>
    <t>Разработана и проведена экспертиза декларации безопасности ГТС пруда на р. Черный омут у д. Андреевское Ферзиковского района.</t>
  </si>
  <si>
    <t>Оплачена кредиторская задолженность 2013 года по подготовке к изданию и издание каталога «Пруды и водохранилища Калужской области».</t>
  </si>
  <si>
    <t>Выполнены работы в рамках графика производства работ по капитальному ремонту объекта. Выполненные работы оплачены за счет субсидий федерального бюджета в сумме 32676,10 тыс.руб., неиспользованные для оплаты субсидии в сумме5684,35 тыс.руб., возвращены в федеральный бюджет согласно бюджетному кодексу РФ. Финанситрование выполненных работ за счет средств областного бюджета в рамках принятых обязательств в 2014г. не осуществлялось.</t>
  </si>
  <si>
    <t>Доп. Соглашением №1 к Соглашению от 15.05.14г. № МТ-53/07 о предоставлении в 2014г. субсидий из ФБ на кап.ремонт ГТС сумма субсидий уменьшена на 7340,7 тыс.руб.</t>
  </si>
  <si>
    <t>Ремонтные работы выполнены в полном объеме согласно утвержденной проектной документации. Подписан акт приемки законченного объекта по форме КС-14.</t>
  </si>
  <si>
    <t xml:space="preserve">Проведены изыскательские работы к разрабатываемой проектной документации.
</t>
  </si>
  <si>
    <t>В связи с необходимостью корректировки проектной документации, вызванной дополнительным разрушением водосбросного сооружения паводками 2011 и 2012 года и прохождением ее  экспертизы, работы на объекте были временно приостановлены. Это привело к не выполнению запланированного  на 2014 год объема работ на объекте. Согласно гарантиям, представленным подрядной организацией и муниципальным заказчиком администрацией  муниципального образования «Боровский район», работы будут закончены в 2015 году за счет средств областного бюджета и бюджета МР «Боровский район».</t>
  </si>
  <si>
    <t>Проектные работы выполнены в полном объеме, согласно заключенному контракту.</t>
  </si>
  <si>
    <t>Проведение экспертизы по проектным работам перенесено на 2015 год</t>
  </si>
  <si>
    <t>При разработке рабочей документации произошло изменение соотношений объемов работ, между комплексами вызванное изменением нормативных требований к гидротехническим сооружениям.Работы завершены. Подписан акт ввода объекта в эксплуатацию по форме КС-11.</t>
  </si>
  <si>
    <t>Воспроизводство минерально-сырьевой базы. Неметаллы</t>
  </si>
  <si>
    <t>1. Поисково-оценочные работы на строительные пески и песчано-гравийные смеси в Перемышльском районе Калужской области - всего</t>
  </si>
  <si>
    <t>По результатам поисково-оценочных работ выявлено и подготовлено для лицензирования пять перспективных участков (Петропавловский, Подкорьевский, Антиповский, Самойловский, Южно-Холмовский). Объем выявленных и предварительно оцененных запасов и прогнозных ресурсов песков по категориям – С2 (1,5 млн. м3) и Р1 (19,1 млн. м3), что соответствует объему, определенному геологическим заданием (20,0 млн. м3).
По показателям качества пески пригодны в качестве заполнителя для штукатурных растворов и производства изделий из силикатного бетона ячеистой структуры, компонента вяжущего для изделий из силикатного бетона плотной струтуры и заполнителя для сухих дисперсных смесей.
Горнотехнические условия залегания полезной толщи благоприятны для открытой разработки.
Составлен геологический отчет о результатах выполненных работ (протокол НТС от 28.02.2014 г.  № 47/2014).</t>
  </si>
  <si>
    <t>2. Поисково-оценочные работы на строительные известняки в Кировском районе Калужской области</t>
  </si>
  <si>
    <t>3. Актуализация запасов по резервным месторождениям строительных материалов с учетом существующего селитебного и промышленного освоения территории Калужской области</t>
  </si>
  <si>
    <t>Составлена и утверждена проектно-сметная документация. Выполнены геологоразведочные работы по сбору, изучению и обобщению фондовых геологических материалов, включающих 61 геологический отчет с протоколами ТКЗ, ЦКЗ и НТС об утверждении запасов общераспространенных полезных ископаемых. Выполненные работы приняты (протокол НТС от 10.12.2014 г. № 60/2014). Кредиторская задолженность на 01.01.2015 год составила 394,264 тыс.руб.</t>
  </si>
  <si>
    <t>4. Разведка и ревизия инвестиционно-привлекательных месторождений строительных материалов на территории Калужской области</t>
  </si>
  <si>
    <t>Воспроизводство минерально-сырьевой базы. Подземные воды</t>
  </si>
  <si>
    <t>5. Поисково-оценочные работы для перспективного водоснабжения подземными водами питьевого качества сельского населения в Ферзиковском районе Калужской области</t>
  </si>
  <si>
    <t>6.  Разведка месторождений подземных вод питьевого качества в Калужской области</t>
  </si>
  <si>
    <t xml:space="preserve">Утверждены запасы пресных подземных вод в количестве 6,469  тыс. м3/сут.
</t>
  </si>
  <si>
    <t>Мониторинг геологической среды</t>
  </si>
  <si>
    <t>7. Ведение государственного мониторинга геологической среды (ГМГС) на территории Калужской области в 2013-2015 годах</t>
  </si>
  <si>
    <t>Продолжались наблюдения за подземными водами на пунктах государственной территориальной наблюдательной сети (ГТНС) для изучения закономерностей формирования гидродинамического режима подземных вод в 30 наблюдательных скважинах. С целью изучения изменения качества подземных вод проводилось гидрохимическое опробование. По результатам выполненных работ установлено, что изменение уровней подземных вод в естественных условиях происходили в пределах среднемноголетних значений без резких отклонений. Геологическое задание за 2014 год выполнено (протокол НТС от 15.12.2014 № 61/2014). На 01.01.2015 г. кредиторская задолженность по выполненным работам составила 295,0 тыс. руб.</t>
  </si>
  <si>
    <t>Охрана подземных вод от загрязнения</t>
  </si>
  <si>
    <t>8. Ликвидационный тампонаж скважин различного назначения на территории Калужской области (6 этап)</t>
  </si>
  <si>
    <t xml:space="preserve">Выполнен ликвидационный тампонаж в тринадцати скважинах, из них в Ферзиковском районе ликвидированы - 7 скважин, в Жуковском - 6 скважин. В результате ликвидационного тампонажа скважин восстановлены естественные условия изоляции эксплуатационных водоносных горизонтов, которые обеспечивают защищенность подземных вод от загрязнения и истощения.
Выполненные геологоразведочные работы приняты (протокол НТС от 10.07.2014 г. № 50/2014).
</t>
  </si>
  <si>
    <t>9. Геолого-информационное обеспечение лицензирования объектов недропользования на территории Калужской области</t>
  </si>
  <si>
    <t>Государственное геологическое информационное обеспечение</t>
  </si>
  <si>
    <t>Составлена и утверждена проектно-сметная документация, подготовлены пакеты геологической информации с графическими приложениями по 18 участкам недр для аукционов, составлены информационные записки о геологическом строении, ожидаемых объемах и качественных  характеристиках полезного ископаемого по 32 участкам недр. Выполненные работы приняты (протокол НТС от 20.11.2014 г. № 58/2014). Кредиторская задолженность на 01.01.2015 г. составила 500,0 тыс.руб.</t>
  </si>
  <si>
    <t>10. Обоснование постановки геологоразведочных работ на 2014-2016 гг., предлагаемых к финансированию за счет средств федерального бюджета на территории Калужской области</t>
  </si>
  <si>
    <t>Составлены на бумажных и электронных носителях обоснования для постановки геологоразведочных работ на 2015 год по семи объектам (подземные воды - 3 объекта, по работам общегеологического назначения и твердые полезные ископаемые - 4 объекта). Результаты приняты (протокол НТС от 01.04.2014 г. № 48/2014).</t>
  </si>
  <si>
    <t>11. Составление территориальных балансов запасов по месторождениям общераспространенных полезных ископаемых (строительные пески, песчано-гравийные смеси, строительные известняки, кирпичное и керамзитовое сырье, трепел, мел, торф) Калужской области</t>
  </si>
  <si>
    <t>Составлена и утверждена проектно-сметная документация, выполнены геологоразведочные работы по сбору, обработке и анализу отчетов по формах № 5-гр, 70-тп, 71-тп, анализу и обработке протоколов экспертных комиссий, актуализации баз данных баланса запасов строительных материалов. Выполненные работы приняты (протокол НТС от 20.11.2014 г. № 59/2014). Кредиторская задолженность на 01.01.2015 г. составляет 400,0 тыс. руб.</t>
  </si>
  <si>
    <t>12. Составление территориальных кадастров месторождений и проявлений общераспространенных полезных ископаемых Калужской области</t>
  </si>
  <si>
    <t>Составлена и утверждена проектно-сметная документация, выполнен анализ состояния информационного массива паспортов кадастра месторождений, актуализация паспортов территориального кадастра, обработка паспортов экспертных комиссий, отчетов предприятий по формам № 5-гр, 70-тп, 71-тп по состоянию на 01.01.2015 г. Выполненные работы приняты (протокол НТС от 10.12.2014 г. № 57/2014). Кредиторская задолженность на 01.01.2015 г. составила 1050,0 тыс. руб.</t>
  </si>
  <si>
    <r>
      <t>Продолжались геологоразведочные работы по бурению скважин на участках Воскресенском и Винзаводчик. На Воскресенском участке во всех скважинах вскрыта полезная толща известняков михайловского и алексинского горизонтов нижнего карбона мощностью от 7,6 до 15,2 м. По результатам выполненных работ предварительно оценены запасы известняков при средней мощности 10,1 м по категории С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в объме 13,3 млн.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и прогнозные ресурсы категории Р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в объеме 7,3 млн.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. Суммарные запасы и прогнозные ресурсы на Воскресенском участке оценены в объеме 20,6 млн.м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.
На участке Винзаводчик все скважины вскрыли  известняки веневского, михайловского и алексинского горизонтов, полезная толща известняков составляет от 17,2 м до 18,6 м. Предварительно оценены запасы известняков по категории С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в объеме 22,7 млн. м</t>
    </r>
    <r>
      <rPr>
        <vertAlign val="superscript"/>
        <sz val="10"/>
        <color indexed="8"/>
        <rFont val="Times New Roman"/>
        <family val="1"/>
      </rPr>
      <t xml:space="preserve">3 </t>
    </r>
    <r>
      <rPr>
        <sz val="10"/>
        <color indexed="8"/>
        <rFont val="Times New Roman"/>
        <family val="1"/>
      </rPr>
      <t>и  прогнозные ресурсы по категории Р</t>
    </r>
    <r>
      <rPr>
        <vertAlign val="sub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в количестве 14,5 млн.м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. Общие запасы и прогнозные ресурсы по участку определены в объеме 37,2 млн.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. Геологическое задание по объекту за 2014 год выполнено (протокол НТС от 10.11.2014 г. № 55/2014). Кредиторская задолженность на 01.01.2015 год составляет 325,8 тыс.руб.</t>
    </r>
  </si>
  <si>
    <r>
      <t>Получен прирост запасов общераспространенных полезных ископаемых в количестве более 90 млн.м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, в том числе около 56 млн.м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мела; 12 млн.м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песков строительных; 16 млн.м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трепела; 5.3 млн.м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песчано-гравийной смеси.</t>
    </r>
  </si>
  <si>
    <r>
      <t>Работы по объекту завершены, пробурены пять гидрогеологических скважин на участках Аристово, Авчурино, Бебелево, Октябрьский и Кольцово. Во всех скважинах выполнены геофизические исследования, опытно-фильтрационные работы и геохимические исследования подземных вод. По результатам выполненных работ выявлены водоносные горизонты, по которым предварительно оценены балансовые запасы  подземных вод по категории С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в объеме 1286,0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/сут.
Составлен геологический отчет (протокол НТС от 27.11.2014 г. № 56/2014). Кредиторская задолженность на 01.01.2015 год составляет 355,8 тыс. руб.</t>
    </r>
  </si>
  <si>
    <t>Данные об использовании бюджетных ассигнований и средств  из иных источников, направленнных на реализацию государственной программы  "Воспроизводство и использование природных ресурсов в Калужской области"</t>
  </si>
  <si>
    <t>При разработке рабочей документации произошло изменение соотношений объемов работ, между комплексами вызванное изменением нормативных требований к гидротехническим сооружениям. Окончание работ - 2015 год</t>
  </si>
  <si>
    <t>1. Завершены работы по определению границ 
водоохранных зон и прибрежных защитных полос р.Протвы  в пределах населенных пунктов  Боровск, Ермолино,  Балабаново, Обнинск,  Жуков, Высокиничи, Кременки - 1303,0 тыс.руб.                                                    2. Начаты работы по расчистке русла ручья и ложа пруда в д. Шишкино Тарусского района Калужской области на сумму 252,5 тыс.руб. Окончание выполнения работ - декабрь 2015г.
Выделенные в 2014 году субвенции не использованы в полном объеме и 130,2715 тыс. руб. возвращены согласно действующему законодательству в федеральный бюджет.</t>
  </si>
  <si>
    <t>В ходе мониторинга определены концентрации основных загрязняющих веществ в донных отложениях, для чего за сезон проведен анализ химического состава 336 взятых проб на основании которого определена степень антропогенной нагрузки и ассимиляционной способности изучаемых рек. Выявлены негативные процессы и явления, способствующие возникновению чрезвычайных ситуаций.
Проведение мониторинга водных объектов позволяет своевременно выявлять и прогнозировать развитие негативных процессов, влияющих на качество воды в водных объектах и их состояние, а также разрабатывать и реализовывать меры по предотвращению негативных последствий этих процессов.
Кредиторская задолженность на 01.01.2015г. составляет 1326,8 тыс.руб.</t>
  </si>
  <si>
    <t>Оплачена кредиторская задолженность 2013 года.    188,9 тыс. руб - возврат средств за невыполненную экспертизу.</t>
  </si>
  <si>
    <t>Проектные работы по кап. ремонту выполнены. Получено положительное заключение гос.экспертизы.</t>
  </si>
  <si>
    <t>16. Берегоукрепление  р. Оки в черте г. Калуги
- всего</t>
  </si>
  <si>
    <t>10.Капитальный ремонт ГТС на р. Протва в г. Боровске  Калужской области- всего</t>
  </si>
  <si>
    <t>Исп._Королева Ирина Вячеславовна. Тел.: 8 (4842) 71-96-69_</t>
  </si>
  <si>
    <t>юридических лиц</t>
  </si>
  <si>
    <t>В том числе по подпрограммам:</t>
  </si>
  <si>
    <r>
      <t>Подпрограмма 1 «Воспроизводство минерально-сырьевой базы, геологическое изучение недр в Калужской области»</t>
    </r>
    <r>
      <rPr>
        <b/>
        <sz val="11"/>
        <color indexed="8"/>
        <rFont val="Times New Roman"/>
        <family val="1"/>
      </rPr>
      <t xml:space="preserve">  - всего</t>
    </r>
  </si>
  <si>
    <r>
      <t xml:space="preserve"> Подпрограмма 2 «Развитие водохозяйственного комплекса Калужской области»</t>
    </r>
    <r>
      <rPr>
        <b/>
        <sz val="11"/>
        <color indexed="8"/>
        <rFont val="Times New Roman"/>
        <family val="1"/>
      </rPr>
      <t xml:space="preserve"> - всего</t>
    </r>
  </si>
  <si>
    <r>
      <t xml:space="preserve"> Подпрограмма 3 «Использование водных ресурсов Калужской области»</t>
    </r>
    <r>
      <rPr>
        <b/>
        <sz val="13"/>
        <color indexed="8"/>
        <rFont val="Times New Roman"/>
        <family val="1"/>
      </rPr>
      <t xml:space="preserve"> - всего</t>
    </r>
  </si>
  <si>
    <t>предусмотрено</t>
  </si>
  <si>
    <t xml:space="preserve">кассовое исполнение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</si>
</sst>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168" fontId="60" fillId="0" borderId="10" xfId="0" applyNumberFormat="1" applyFont="1" applyBorder="1" applyAlignment="1">
      <alignment horizontal="center" vertical="center" wrapText="1"/>
    </xf>
    <xf numFmtId="168" fontId="60" fillId="0" borderId="13" xfId="0" applyNumberFormat="1" applyFont="1" applyBorder="1" applyAlignment="1">
      <alignment horizontal="center" vertical="center" wrapText="1"/>
    </xf>
    <xf numFmtId="168" fontId="59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168" fontId="62" fillId="0" borderId="10" xfId="0" applyNumberFormat="1" applyFont="1" applyFill="1" applyBorder="1" applyAlignment="1">
      <alignment horizontal="center" vertical="center" wrapText="1"/>
    </xf>
    <xf numFmtId="168" fontId="62" fillId="0" borderId="13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top" wrapText="1"/>
    </xf>
    <xf numFmtId="168" fontId="59" fillId="0" borderId="10" xfId="0" applyNumberFormat="1" applyFont="1" applyFill="1" applyBorder="1" applyAlignment="1">
      <alignment horizontal="center" vertical="center" wrapText="1"/>
    </xf>
    <xf numFmtId="168" fontId="59" fillId="0" borderId="13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68" fontId="64" fillId="0" borderId="10" xfId="0" applyNumberFormat="1" applyFont="1" applyFill="1" applyBorder="1" applyAlignment="1">
      <alignment horizontal="center" vertical="center" wrapText="1"/>
    </xf>
    <xf numFmtId="168" fontId="60" fillId="0" borderId="10" xfId="0" applyNumberFormat="1" applyFont="1" applyFill="1" applyBorder="1" applyAlignment="1">
      <alignment horizontal="center" vertical="center" wrapText="1"/>
    </xf>
    <xf numFmtId="168" fontId="60" fillId="0" borderId="13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68" fontId="61" fillId="0" borderId="10" xfId="0" applyNumberFormat="1" applyFont="1" applyFill="1" applyBorder="1" applyAlignment="1">
      <alignment horizontal="center" vertical="center" wrapText="1"/>
    </xf>
    <xf numFmtId="168" fontId="65" fillId="0" borderId="10" xfId="0" applyNumberFormat="1" applyFont="1" applyFill="1" applyBorder="1" applyAlignment="1">
      <alignment horizontal="center" vertical="center" wrapText="1"/>
    </xf>
    <xf numFmtId="168" fontId="61" fillId="0" borderId="13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168" fontId="61" fillId="0" borderId="14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0" fontId="0" fillId="34" borderId="0" xfId="0" applyFill="1" applyAlignment="1">
      <alignment/>
    </xf>
    <xf numFmtId="0" fontId="33" fillId="34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59" fillId="0" borderId="21" xfId="0" applyFont="1" applyFill="1" applyBorder="1" applyAlignment="1">
      <alignment vertical="top" wrapText="1"/>
    </xf>
    <xf numFmtId="0" fontId="66" fillId="0" borderId="22" xfId="0" applyFont="1" applyBorder="1" applyAlignment="1">
      <alignment vertical="top" wrapText="1"/>
    </xf>
    <xf numFmtId="0" fontId="67" fillId="0" borderId="22" xfId="0" applyFont="1" applyFill="1" applyBorder="1" applyAlignment="1">
      <alignment vertical="top" wrapText="1"/>
    </xf>
    <xf numFmtId="0" fontId="59" fillId="0" borderId="22" xfId="0" applyFont="1" applyFill="1" applyBorder="1" applyAlignment="1">
      <alignment vertical="top" wrapText="1"/>
    </xf>
    <xf numFmtId="0" fontId="63" fillId="0" borderId="22" xfId="0" applyFont="1" applyFill="1" applyBorder="1" applyAlignment="1">
      <alignment vertical="top" wrapText="1"/>
    </xf>
    <xf numFmtId="0" fontId="68" fillId="0" borderId="22" xfId="0" applyFont="1" applyFill="1" applyBorder="1" applyAlignment="1">
      <alignment vertical="top" wrapText="1"/>
    </xf>
    <xf numFmtId="0" fontId="67" fillId="0" borderId="23" xfId="0" applyFont="1" applyFill="1" applyBorder="1" applyAlignment="1">
      <alignment vertical="top" wrapText="1"/>
    </xf>
    <xf numFmtId="0" fontId="59" fillId="0" borderId="23" xfId="0" applyFont="1" applyFill="1" applyBorder="1" applyAlignment="1">
      <alignment vertical="top" wrapText="1"/>
    </xf>
    <xf numFmtId="0" fontId="69" fillId="0" borderId="23" xfId="0" applyFont="1" applyFill="1" applyBorder="1" applyAlignment="1">
      <alignment vertical="top" wrapText="1"/>
    </xf>
    <xf numFmtId="0" fontId="68" fillId="0" borderId="23" xfId="0" applyFont="1" applyFill="1" applyBorder="1" applyAlignment="1">
      <alignment vertical="top" wrapText="1"/>
    </xf>
    <xf numFmtId="0" fontId="59" fillId="0" borderId="23" xfId="0" applyFont="1" applyBorder="1" applyAlignment="1">
      <alignment vertical="top" wrapText="1"/>
    </xf>
    <xf numFmtId="0" fontId="67" fillId="0" borderId="22" xfId="0" applyFont="1" applyBorder="1" applyAlignment="1">
      <alignment vertical="top" wrapText="1"/>
    </xf>
    <xf numFmtId="0" fontId="59" fillId="0" borderId="22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68" fillId="0" borderId="22" xfId="0" applyFont="1" applyBorder="1" applyAlignment="1">
      <alignment vertical="top" wrapText="1"/>
    </xf>
    <xf numFmtId="0" fontId="70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59" fillId="0" borderId="0" xfId="0" applyFont="1" applyAlignment="1">
      <alignment vertical="top"/>
    </xf>
    <xf numFmtId="168" fontId="60" fillId="0" borderId="12" xfId="0" applyNumberFormat="1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71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35" xfId="0" applyFont="1" applyFill="1" applyBorder="1" applyAlignment="1">
      <alignment horizontal="left" vertical="top" wrapText="1"/>
    </xf>
    <xf numFmtId="0" fontId="59" fillId="0" borderId="36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abSelected="1" view="pageBreakPreview" zoomScaleSheetLayoutView="100" zoomScalePageLayoutView="0" workbookViewId="0" topLeftCell="A109">
      <selection activeCell="F123" sqref="F123:F126"/>
    </sheetView>
  </sheetViews>
  <sheetFormatPr defaultColWidth="9.140625" defaultRowHeight="15"/>
  <cols>
    <col min="1" max="1" width="46.421875" style="74" customWidth="1"/>
    <col min="2" max="2" width="18.8515625" style="0" customWidth="1"/>
    <col min="3" max="3" width="18.140625" style="0" customWidth="1"/>
    <col min="4" max="4" width="16.140625" style="0" customWidth="1"/>
    <col min="5" max="5" width="16.140625" style="8" customWidth="1"/>
    <col min="6" max="6" width="50.57421875" style="0" customWidth="1"/>
    <col min="7" max="9" width="9.140625" style="71" customWidth="1"/>
  </cols>
  <sheetData>
    <row r="1" spans="5:6" ht="15">
      <c r="E1" s="35"/>
      <c r="F1" s="73" t="s">
        <v>3</v>
      </c>
    </row>
    <row r="2" spans="1:6" ht="48" customHeight="1" thickBot="1">
      <c r="A2" s="108" t="s">
        <v>71</v>
      </c>
      <c r="B2" s="108"/>
      <c r="C2" s="108"/>
      <c r="D2" s="108"/>
      <c r="E2" s="108"/>
      <c r="F2" s="108"/>
    </row>
    <row r="3" spans="1:6" ht="15.75" thickBot="1">
      <c r="A3" s="101" t="s">
        <v>4</v>
      </c>
      <c r="B3" s="96" t="s">
        <v>11</v>
      </c>
      <c r="C3" s="97"/>
      <c r="D3" s="97"/>
      <c r="E3" s="98"/>
      <c r="F3" s="101" t="s">
        <v>5</v>
      </c>
    </row>
    <row r="4" spans="1:6" ht="15.75" thickBot="1">
      <c r="A4" s="102"/>
      <c r="B4" s="99" t="s">
        <v>85</v>
      </c>
      <c r="C4" s="100"/>
      <c r="D4" s="111" t="s">
        <v>12</v>
      </c>
      <c r="E4" s="104" t="s">
        <v>86</v>
      </c>
      <c r="F4" s="102"/>
    </row>
    <row r="5" spans="1:6" ht="15.75" thickBot="1">
      <c r="A5" s="103"/>
      <c r="B5" s="36" t="s">
        <v>13</v>
      </c>
      <c r="C5" s="37" t="s">
        <v>14</v>
      </c>
      <c r="D5" s="112"/>
      <c r="E5" s="105"/>
      <c r="F5" s="103"/>
    </row>
    <row r="6" spans="1:6" ht="15">
      <c r="A6" s="75">
        <v>1</v>
      </c>
      <c r="B6" s="38">
        <v>2</v>
      </c>
      <c r="C6" s="38">
        <v>3</v>
      </c>
      <c r="D6" s="39">
        <v>4</v>
      </c>
      <c r="E6" s="40">
        <v>5</v>
      </c>
      <c r="F6" s="41">
        <v>6</v>
      </c>
    </row>
    <row r="7" spans="1:6" ht="33">
      <c r="A7" s="76" t="s">
        <v>6</v>
      </c>
      <c r="B7" s="45">
        <f>SUM(B14+B60+B129)</f>
        <v>434300.59</v>
      </c>
      <c r="C7" s="45">
        <f>SUM(C14+C60+C129)</f>
        <v>319068.82999999996</v>
      </c>
      <c r="D7" s="45">
        <f>SUM(D14+D60+D129)</f>
        <v>318095.2299999999</v>
      </c>
      <c r="E7" s="45">
        <f>SUM(E14+E60+E129)</f>
        <v>210440.12</v>
      </c>
      <c r="F7" s="44"/>
    </row>
    <row r="8" spans="1:6" ht="15.75">
      <c r="A8" s="77" t="s">
        <v>0</v>
      </c>
      <c r="B8" s="45"/>
      <c r="C8" s="57"/>
      <c r="D8" s="45"/>
      <c r="E8" s="45"/>
      <c r="F8" s="95"/>
    </row>
    <row r="9" spans="1:6" ht="15.75">
      <c r="A9" s="78" t="s">
        <v>7</v>
      </c>
      <c r="B9" s="55">
        <f>B16+B62</f>
        <v>220899.56</v>
      </c>
      <c r="C9" s="55">
        <f>C16+C62</f>
        <v>115613.20000000001</v>
      </c>
      <c r="D9" s="55">
        <f>D16+D62</f>
        <v>105709.2</v>
      </c>
      <c r="E9" s="55">
        <f>E16+E62</f>
        <v>12830.43</v>
      </c>
      <c r="F9" s="44"/>
    </row>
    <row r="10" spans="1:6" ht="15.75">
      <c r="A10" s="78" t="s">
        <v>8</v>
      </c>
      <c r="B10" s="42">
        <f>B63+B131</f>
        <v>180074.44</v>
      </c>
      <c r="C10" s="42">
        <f>C63+C131</f>
        <v>172733.74000000002</v>
      </c>
      <c r="D10" s="42">
        <f>D63+D131</f>
        <v>172733.74000000002</v>
      </c>
      <c r="E10" s="42">
        <f>E63+E131</f>
        <v>166919.09</v>
      </c>
      <c r="F10" s="44"/>
    </row>
    <row r="11" spans="1:6" ht="15.75">
      <c r="A11" s="78" t="s">
        <v>9</v>
      </c>
      <c r="B11" s="42">
        <f>B64</f>
        <v>18826.59</v>
      </c>
      <c r="C11" s="42">
        <f>C64</f>
        <v>16221.89</v>
      </c>
      <c r="D11" s="42">
        <f>D64</f>
        <v>9220.29</v>
      </c>
      <c r="E11" s="42">
        <f>E64</f>
        <v>258.6</v>
      </c>
      <c r="F11" s="44"/>
    </row>
    <row r="12" spans="1:6" ht="15.75">
      <c r="A12" s="78" t="s">
        <v>80</v>
      </c>
      <c r="B12" s="55">
        <f>B17</f>
        <v>14500</v>
      </c>
      <c r="C12" s="55">
        <f>C17</f>
        <v>14500</v>
      </c>
      <c r="D12" s="55">
        <f>D17</f>
        <v>30432</v>
      </c>
      <c r="E12" s="55">
        <f>E17</f>
        <v>30432</v>
      </c>
      <c r="F12" s="44"/>
    </row>
    <row r="13" spans="1:6" ht="15.75">
      <c r="A13" s="77" t="s">
        <v>81</v>
      </c>
      <c r="B13" s="42"/>
      <c r="C13" s="42"/>
      <c r="D13" s="43"/>
      <c r="E13" s="42"/>
      <c r="F13" s="44"/>
    </row>
    <row r="14" spans="1:6" ht="66">
      <c r="A14" s="76" t="s">
        <v>82</v>
      </c>
      <c r="B14" s="45">
        <f>B16+B17</f>
        <v>26300</v>
      </c>
      <c r="C14" s="45">
        <f>C16+C17</f>
        <v>26123.1</v>
      </c>
      <c r="D14" s="46">
        <f>D16+D17</f>
        <v>42055.1</v>
      </c>
      <c r="E14" s="45">
        <f>E16+E17</f>
        <v>38734.2</v>
      </c>
      <c r="F14" s="44"/>
    </row>
    <row r="15" spans="1:6" ht="15.75">
      <c r="A15" s="77" t="s">
        <v>0</v>
      </c>
      <c r="B15" s="42"/>
      <c r="C15" s="42"/>
      <c r="D15" s="43"/>
      <c r="E15" s="42"/>
      <c r="F15" s="44"/>
    </row>
    <row r="16" spans="1:6" ht="15.75">
      <c r="A16" s="78" t="s">
        <v>7</v>
      </c>
      <c r="B16" s="55">
        <v>11800</v>
      </c>
      <c r="C16" s="55">
        <v>11623.1</v>
      </c>
      <c r="D16" s="56">
        <v>11623.1</v>
      </c>
      <c r="E16" s="55">
        <v>8302.2</v>
      </c>
      <c r="F16" s="47"/>
    </row>
    <row r="17" spans="1:6" ht="15.75">
      <c r="A17" s="78" t="s">
        <v>10</v>
      </c>
      <c r="B17" s="55">
        <v>14500</v>
      </c>
      <c r="C17" s="55">
        <v>14500</v>
      </c>
      <c r="D17" s="56">
        <v>30432</v>
      </c>
      <c r="E17" s="55">
        <v>30432</v>
      </c>
      <c r="F17" s="47"/>
    </row>
    <row r="18" spans="1:6" ht="15.75">
      <c r="A18" s="77" t="s">
        <v>1</v>
      </c>
      <c r="B18" s="42"/>
      <c r="C18" s="42"/>
      <c r="D18" s="43"/>
      <c r="E18" s="42"/>
      <c r="F18" s="47"/>
    </row>
    <row r="19" spans="1:6" ht="27">
      <c r="A19" s="79" t="s">
        <v>42</v>
      </c>
      <c r="B19" s="42"/>
      <c r="C19" s="42"/>
      <c r="D19" s="43"/>
      <c r="E19" s="42"/>
      <c r="F19" s="47"/>
    </row>
    <row r="20" spans="1:9" s="31" customFormat="1" ht="60">
      <c r="A20" s="80" t="s">
        <v>43</v>
      </c>
      <c r="B20" s="63">
        <v>1605.4</v>
      </c>
      <c r="C20" s="64">
        <v>1605.4</v>
      </c>
      <c r="D20" s="63">
        <v>1605.4</v>
      </c>
      <c r="E20" s="64">
        <v>1605.4</v>
      </c>
      <c r="F20" s="119" t="s">
        <v>44</v>
      </c>
      <c r="G20" s="71"/>
      <c r="H20" s="71"/>
      <c r="I20" s="71"/>
    </row>
    <row r="21" spans="1:6" ht="15">
      <c r="A21" s="77" t="s">
        <v>0</v>
      </c>
      <c r="B21" s="7"/>
      <c r="C21" s="7"/>
      <c r="D21" s="49"/>
      <c r="E21" s="7"/>
      <c r="F21" s="120"/>
    </row>
    <row r="22" spans="1:6" ht="175.5" customHeight="1">
      <c r="A22" s="78" t="s">
        <v>7</v>
      </c>
      <c r="B22" s="34">
        <v>1605.4</v>
      </c>
      <c r="C22" s="48">
        <v>1605.4</v>
      </c>
      <c r="D22" s="34">
        <v>1605.4</v>
      </c>
      <c r="E22" s="48">
        <v>1605.4</v>
      </c>
      <c r="F22" s="120"/>
    </row>
    <row r="23" spans="1:9" s="31" customFormat="1" ht="301.5">
      <c r="A23" s="80" t="s">
        <v>45</v>
      </c>
      <c r="B23" s="61">
        <v>2835.4</v>
      </c>
      <c r="C23" s="61">
        <v>2835.4</v>
      </c>
      <c r="D23" s="61">
        <v>2835.4</v>
      </c>
      <c r="E23" s="61">
        <v>2509.6</v>
      </c>
      <c r="F23" s="50" t="s">
        <v>68</v>
      </c>
      <c r="G23" s="71"/>
      <c r="H23" s="71"/>
      <c r="I23" s="71"/>
    </row>
    <row r="24" spans="1:6" ht="15">
      <c r="A24" s="78" t="s">
        <v>7</v>
      </c>
      <c r="B24" s="7">
        <v>2835.4</v>
      </c>
      <c r="C24" s="7">
        <v>2835.4</v>
      </c>
      <c r="D24" s="7">
        <v>2835.4</v>
      </c>
      <c r="E24" s="7">
        <v>2509.6</v>
      </c>
      <c r="F24" s="47"/>
    </row>
    <row r="25" spans="1:9" s="31" customFormat="1" ht="114.75">
      <c r="A25" s="80" t="s">
        <v>46</v>
      </c>
      <c r="B25" s="61">
        <v>520.2</v>
      </c>
      <c r="C25" s="58">
        <v>394.264</v>
      </c>
      <c r="D25" s="58">
        <v>394.264</v>
      </c>
      <c r="E25" s="58">
        <v>0</v>
      </c>
      <c r="F25" s="50" t="s">
        <v>47</v>
      </c>
      <c r="G25" s="71"/>
      <c r="H25" s="71"/>
      <c r="I25" s="71"/>
    </row>
    <row r="26" spans="1:6" ht="15">
      <c r="A26" s="78" t="s">
        <v>7</v>
      </c>
      <c r="B26" s="7">
        <v>520.2</v>
      </c>
      <c r="C26" s="51">
        <v>394.264</v>
      </c>
      <c r="D26" s="51">
        <v>394.264</v>
      </c>
      <c r="E26" s="51">
        <v>0</v>
      </c>
      <c r="F26" s="47"/>
    </row>
    <row r="27" spans="1:9" s="31" customFormat="1" ht="60">
      <c r="A27" s="80" t="s">
        <v>48</v>
      </c>
      <c r="B27" s="58">
        <v>11500</v>
      </c>
      <c r="C27" s="58">
        <v>11500</v>
      </c>
      <c r="D27" s="58">
        <v>20723.75</v>
      </c>
      <c r="E27" s="58">
        <v>20723.75</v>
      </c>
      <c r="F27" s="50" t="s">
        <v>69</v>
      </c>
      <c r="G27" s="71"/>
      <c r="H27" s="71"/>
      <c r="I27" s="71"/>
    </row>
    <row r="28" spans="1:6" ht="15">
      <c r="A28" s="81" t="s">
        <v>0</v>
      </c>
      <c r="B28" s="7"/>
      <c r="C28" s="7"/>
      <c r="D28" s="49"/>
      <c r="E28" s="7"/>
      <c r="F28" s="47"/>
    </row>
    <row r="29" spans="1:6" ht="15">
      <c r="A29" s="82" t="s">
        <v>10</v>
      </c>
      <c r="B29" s="51">
        <v>11500</v>
      </c>
      <c r="C29" s="51">
        <v>11500</v>
      </c>
      <c r="D29" s="51">
        <v>20723.75</v>
      </c>
      <c r="E29" s="51">
        <v>20723.75</v>
      </c>
      <c r="F29" s="47"/>
    </row>
    <row r="30" spans="1:6" ht="28.5">
      <c r="A30" s="83" t="s">
        <v>49</v>
      </c>
      <c r="B30" s="51"/>
      <c r="C30" s="51"/>
      <c r="D30" s="52"/>
      <c r="E30" s="51"/>
      <c r="F30" s="47"/>
    </row>
    <row r="31" spans="1:9" s="31" customFormat="1" ht="156.75">
      <c r="A31" s="84" t="s">
        <v>50</v>
      </c>
      <c r="B31" s="61">
        <v>1968.2</v>
      </c>
      <c r="C31" s="61">
        <v>1968.2</v>
      </c>
      <c r="D31" s="61">
        <v>1968.2</v>
      </c>
      <c r="E31" s="62">
        <v>1612.4</v>
      </c>
      <c r="F31" s="50" t="s">
        <v>70</v>
      </c>
      <c r="G31" s="71"/>
      <c r="H31" s="71"/>
      <c r="I31" s="71"/>
    </row>
    <row r="32" spans="1:6" ht="15">
      <c r="A32" s="81" t="s">
        <v>0</v>
      </c>
      <c r="B32" s="51"/>
      <c r="C32" s="51"/>
      <c r="D32" s="52"/>
      <c r="E32" s="51"/>
      <c r="F32" s="47"/>
    </row>
    <row r="33" spans="1:6" ht="15">
      <c r="A33" s="82" t="s">
        <v>7</v>
      </c>
      <c r="B33" s="7">
        <v>1968.2</v>
      </c>
      <c r="C33" s="7">
        <v>1968.2</v>
      </c>
      <c r="D33" s="7">
        <v>1968.2</v>
      </c>
      <c r="E33" s="53">
        <v>1612.4</v>
      </c>
      <c r="F33" s="47"/>
    </row>
    <row r="34" spans="1:9" s="31" customFormat="1" ht="38.25">
      <c r="A34" s="84" t="s">
        <v>51</v>
      </c>
      <c r="B34" s="34">
        <v>3000</v>
      </c>
      <c r="C34" s="34">
        <v>3000</v>
      </c>
      <c r="D34" s="34">
        <v>9708.2</v>
      </c>
      <c r="E34" s="34">
        <v>9708.2</v>
      </c>
      <c r="F34" s="50" t="s">
        <v>52</v>
      </c>
      <c r="G34" s="71"/>
      <c r="H34" s="71"/>
      <c r="I34" s="71"/>
    </row>
    <row r="35" spans="1:6" ht="15">
      <c r="A35" s="81" t="s">
        <v>0</v>
      </c>
      <c r="B35" s="51"/>
      <c r="C35" s="51"/>
      <c r="D35" s="52"/>
      <c r="E35" s="51"/>
      <c r="F35" s="47"/>
    </row>
    <row r="36" spans="1:6" ht="15">
      <c r="A36" s="82" t="s">
        <v>10</v>
      </c>
      <c r="B36" s="34">
        <v>3000</v>
      </c>
      <c r="C36" s="34">
        <v>3000</v>
      </c>
      <c r="D36" s="34">
        <v>9708.2</v>
      </c>
      <c r="E36" s="34">
        <v>9708.2</v>
      </c>
      <c r="F36" s="47"/>
    </row>
    <row r="37" spans="1:6" ht="15">
      <c r="A37" s="83" t="s">
        <v>53</v>
      </c>
      <c r="B37" s="51"/>
      <c r="C37" s="51"/>
      <c r="D37" s="52"/>
      <c r="E37" s="51"/>
      <c r="F37" s="47"/>
    </row>
    <row r="38" spans="1:9" s="31" customFormat="1" ht="178.5">
      <c r="A38" s="84" t="s">
        <v>54</v>
      </c>
      <c r="B38" s="58">
        <v>900</v>
      </c>
      <c r="C38" s="58">
        <v>900</v>
      </c>
      <c r="D38" s="58">
        <v>900</v>
      </c>
      <c r="E38" s="58">
        <v>605</v>
      </c>
      <c r="F38" s="50" t="s">
        <v>55</v>
      </c>
      <c r="G38" s="71"/>
      <c r="H38" s="71"/>
      <c r="I38" s="71"/>
    </row>
    <row r="39" spans="1:6" ht="15">
      <c r="A39" s="81" t="s">
        <v>0</v>
      </c>
      <c r="B39" s="51"/>
      <c r="C39" s="51"/>
      <c r="D39" s="52"/>
      <c r="E39" s="51"/>
      <c r="F39" s="47"/>
    </row>
    <row r="40" spans="1:6" ht="15">
      <c r="A40" s="82" t="s">
        <v>7</v>
      </c>
      <c r="B40" s="51">
        <v>900</v>
      </c>
      <c r="C40" s="51">
        <v>900</v>
      </c>
      <c r="D40" s="51">
        <v>900</v>
      </c>
      <c r="E40" s="51">
        <v>605</v>
      </c>
      <c r="F40" s="47"/>
    </row>
    <row r="41" spans="1:6" ht="15">
      <c r="A41" s="83" t="s">
        <v>56</v>
      </c>
      <c r="B41" s="51"/>
      <c r="C41" s="51"/>
      <c r="D41" s="52"/>
      <c r="E41" s="51"/>
      <c r="F41" s="47"/>
    </row>
    <row r="42" spans="1:9" s="31" customFormat="1" ht="127.5">
      <c r="A42" s="84" t="s">
        <v>57</v>
      </c>
      <c r="B42" s="7">
        <v>1719.8</v>
      </c>
      <c r="C42" s="7">
        <v>1719.8</v>
      </c>
      <c r="D42" s="7">
        <v>1719.8</v>
      </c>
      <c r="E42" s="7">
        <v>1719.8</v>
      </c>
      <c r="F42" s="50" t="s">
        <v>58</v>
      </c>
      <c r="G42" s="71"/>
      <c r="H42" s="71"/>
      <c r="I42" s="71"/>
    </row>
    <row r="43" spans="1:6" ht="15">
      <c r="A43" s="81" t="s">
        <v>0</v>
      </c>
      <c r="B43" s="51"/>
      <c r="C43" s="51"/>
      <c r="D43" s="52"/>
      <c r="E43" s="51"/>
      <c r="F43" s="47"/>
    </row>
    <row r="44" spans="1:6" ht="15">
      <c r="A44" s="82" t="s">
        <v>7</v>
      </c>
      <c r="B44" s="7">
        <v>1719.8</v>
      </c>
      <c r="C44" s="7">
        <v>1719.8</v>
      </c>
      <c r="D44" s="7">
        <v>1719.8</v>
      </c>
      <c r="E44" s="7">
        <v>1719.8</v>
      </c>
      <c r="F44" s="47"/>
    </row>
    <row r="45" spans="1:6" ht="28.5">
      <c r="A45" s="83" t="s">
        <v>60</v>
      </c>
      <c r="B45" s="51"/>
      <c r="C45" s="51"/>
      <c r="D45" s="52"/>
      <c r="E45" s="51"/>
      <c r="F45" s="47"/>
    </row>
    <row r="46" spans="1:9" s="31" customFormat="1" ht="114.75">
      <c r="A46" s="84" t="s">
        <v>59</v>
      </c>
      <c r="B46" s="58">
        <v>500</v>
      </c>
      <c r="C46" s="58">
        <v>500</v>
      </c>
      <c r="D46" s="58">
        <v>500</v>
      </c>
      <c r="E46" s="58">
        <v>0</v>
      </c>
      <c r="F46" s="50" t="s">
        <v>61</v>
      </c>
      <c r="G46" s="71"/>
      <c r="H46" s="71"/>
      <c r="I46" s="71"/>
    </row>
    <row r="47" spans="1:6" ht="15">
      <c r="A47" s="81" t="s">
        <v>0</v>
      </c>
      <c r="B47" s="51"/>
      <c r="C47" s="51"/>
      <c r="D47" s="52"/>
      <c r="E47" s="51"/>
      <c r="F47" s="47"/>
    </row>
    <row r="48" spans="1:6" ht="15">
      <c r="A48" s="82" t="s">
        <v>7</v>
      </c>
      <c r="B48" s="51">
        <v>500</v>
      </c>
      <c r="C48" s="51">
        <v>500</v>
      </c>
      <c r="D48" s="51">
        <v>500</v>
      </c>
      <c r="E48" s="51">
        <v>0</v>
      </c>
      <c r="F48" s="47"/>
    </row>
    <row r="49" spans="1:9" s="31" customFormat="1" ht="76.5">
      <c r="A49" s="84" t="s">
        <v>62</v>
      </c>
      <c r="B49" s="59">
        <v>250</v>
      </c>
      <c r="C49" s="59">
        <v>250</v>
      </c>
      <c r="D49" s="60">
        <v>250</v>
      </c>
      <c r="E49" s="58">
        <v>0</v>
      </c>
      <c r="F49" s="50" t="s">
        <v>63</v>
      </c>
      <c r="G49" s="71"/>
      <c r="H49" s="71"/>
      <c r="I49" s="71"/>
    </row>
    <row r="50" spans="1:6" ht="15">
      <c r="A50" s="81" t="s">
        <v>0</v>
      </c>
      <c r="B50" s="51"/>
      <c r="C50" s="51"/>
      <c r="D50" s="52"/>
      <c r="E50" s="51"/>
      <c r="F50" s="47"/>
    </row>
    <row r="51" spans="1:6" ht="15">
      <c r="A51" s="82" t="s">
        <v>7</v>
      </c>
      <c r="B51" s="54">
        <v>250</v>
      </c>
      <c r="C51" s="54">
        <v>250</v>
      </c>
      <c r="D51" s="52">
        <v>250</v>
      </c>
      <c r="E51" s="51">
        <v>0</v>
      </c>
      <c r="F51" s="47"/>
    </row>
    <row r="52" spans="1:9" s="31" customFormat="1" ht="120">
      <c r="A52" s="84" t="s">
        <v>64</v>
      </c>
      <c r="B52" s="58">
        <v>400</v>
      </c>
      <c r="C52" s="58">
        <v>400</v>
      </c>
      <c r="D52" s="58">
        <v>400</v>
      </c>
      <c r="E52" s="58">
        <v>0</v>
      </c>
      <c r="F52" s="50" t="s">
        <v>65</v>
      </c>
      <c r="G52" s="71"/>
      <c r="H52" s="71"/>
      <c r="I52" s="71"/>
    </row>
    <row r="53" spans="1:6" ht="15">
      <c r="A53" s="81" t="s">
        <v>0</v>
      </c>
      <c r="B53" s="51"/>
      <c r="C53" s="51"/>
      <c r="D53" s="52"/>
      <c r="E53" s="51"/>
      <c r="F53" s="47"/>
    </row>
    <row r="54" spans="1:6" ht="15">
      <c r="A54" s="82" t="s">
        <v>7</v>
      </c>
      <c r="B54" s="51">
        <v>400</v>
      </c>
      <c r="C54" s="51">
        <v>400</v>
      </c>
      <c r="D54" s="51">
        <v>400</v>
      </c>
      <c r="E54" s="51">
        <v>0</v>
      </c>
      <c r="F54" s="47"/>
    </row>
    <row r="55" spans="1:6" ht="114.75">
      <c r="A55" s="84" t="s">
        <v>66</v>
      </c>
      <c r="B55" s="51">
        <v>1101</v>
      </c>
      <c r="C55" s="51">
        <v>1050</v>
      </c>
      <c r="D55" s="52">
        <v>1050</v>
      </c>
      <c r="E55" s="51">
        <v>0</v>
      </c>
      <c r="F55" s="50" t="s">
        <v>67</v>
      </c>
    </row>
    <row r="56" spans="1:6" ht="15.75">
      <c r="A56" s="81" t="s">
        <v>0</v>
      </c>
      <c r="B56" s="55"/>
      <c r="C56" s="55"/>
      <c r="D56" s="56"/>
      <c r="E56" s="55"/>
      <c r="F56" s="44"/>
    </row>
    <row r="57" spans="1:6" ht="15.75">
      <c r="A57" s="82" t="s">
        <v>7</v>
      </c>
      <c r="B57" s="55"/>
      <c r="C57" s="55"/>
      <c r="D57" s="56"/>
      <c r="E57" s="55"/>
      <c r="F57" s="44"/>
    </row>
    <row r="58" spans="1:6" ht="15.75">
      <c r="A58" s="85"/>
      <c r="B58" s="32"/>
      <c r="C58" s="32"/>
      <c r="D58" s="33"/>
      <c r="E58" s="32"/>
      <c r="F58" s="4"/>
    </row>
    <row r="59" spans="1:6" ht="15.75">
      <c r="A59" s="86"/>
      <c r="B59" s="2"/>
      <c r="C59" s="2"/>
      <c r="D59" s="5"/>
      <c r="E59" s="2"/>
      <c r="F59" s="4"/>
    </row>
    <row r="60" spans="1:6" ht="49.5">
      <c r="A60" s="76" t="s">
        <v>83</v>
      </c>
      <c r="B60" s="12">
        <f>SUM(B62+B63+B64)</f>
        <v>401367.99000000005</v>
      </c>
      <c r="C60" s="12">
        <f>SUM(C62+C63+C64)</f>
        <v>286313.13</v>
      </c>
      <c r="D60" s="12">
        <f>SUM(D62+D63+D64)</f>
        <v>269407.52999999997</v>
      </c>
      <c r="E60" s="12">
        <f>SUM(E62+E63+E64)</f>
        <v>165203.62000000002</v>
      </c>
      <c r="F60" s="113"/>
    </row>
    <row r="61" spans="1:6" ht="15.75">
      <c r="A61" s="86" t="s">
        <v>0</v>
      </c>
      <c r="B61" s="2"/>
      <c r="C61" s="2"/>
      <c r="D61" s="5"/>
      <c r="E61" s="2"/>
      <c r="F61" s="114"/>
    </row>
    <row r="62" spans="1:6" ht="15.75">
      <c r="A62" s="87" t="s">
        <v>7</v>
      </c>
      <c r="B62" s="12">
        <f>SUM(B68+B72+B76+B80+B84+B88+B92+B96+B100+B104+B108+B112+B116+B120+B124+B128)</f>
        <v>209099.56</v>
      </c>
      <c r="C62" s="12">
        <f>SUM(C68+C72+C76+C80+C84+C88+C92+C96+C100+C104+C108+C112+C116+C120+C124+C128)</f>
        <v>103990.1</v>
      </c>
      <c r="D62" s="12">
        <f>SUM(D68+D72+D76+D80+D84+D88+D92+D96+D100+D104+D108+D112+D116+D120+D124+D128)</f>
        <v>94086.09999999999</v>
      </c>
      <c r="E62" s="12">
        <f>SUM(E68+E72+E76+E80+E84+E88+E92+E96+E100+E104+E108+E112+E116+E120+E124+E128)</f>
        <v>4528.23</v>
      </c>
      <c r="F62" s="114"/>
    </row>
    <row r="63" spans="1:6" ht="15.75">
      <c r="A63" s="87" t="s">
        <v>8</v>
      </c>
      <c r="B63" s="12">
        <f aca="true" t="shared" si="0" ref="B63:E64">SUM(B69+B73+B77+B81+B85+B89+B93+B97+B101+B105+B109+B113+B117+B121+B125)</f>
        <v>173441.84</v>
      </c>
      <c r="C63" s="12">
        <f t="shared" si="0"/>
        <v>166101.14</v>
      </c>
      <c r="D63" s="18">
        <f t="shared" si="0"/>
        <v>166101.14</v>
      </c>
      <c r="E63" s="12">
        <f t="shared" si="0"/>
        <v>160416.79</v>
      </c>
      <c r="F63" s="114"/>
    </row>
    <row r="64" spans="1:6" ht="15.75">
      <c r="A64" s="87" t="s">
        <v>9</v>
      </c>
      <c r="B64" s="12">
        <f t="shared" si="0"/>
        <v>18826.59</v>
      </c>
      <c r="C64" s="12">
        <f t="shared" si="0"/>
        <v>16221.89</v>
      </c>
      <c r="D64" s="18">
        <f t="shared" si="0"/>
        <v>9220.29</v>
      </c>
      <c r="E64" s="23">
        <f t="shared" si="0"/>
        <v>258.6</v>
      </c>
      <c r="F64" s="114"/>
    </row>
    <row r="65" spans="1:6" ht="15.75">
      <c r="A65" s="86" t="s">
        <v>1</v>
      </c>
      <c r="B65" s="2"/>
      <c r="C65" s="2"/>
      <c r="D65" s="5"/>
      <c r="E65" s="2"/>
      <c r="F65" s="115"/>
    </row>
    <row r="66" spans="1:9" s="15" customFormat="1" ht="45">
      <c r="A66" s="88" t="s">
        <v>15</v>
      </c>
      <c r="B66" s="13">
        <v>4632.4</v>
      </c>
      <c r="C66" s="13">
        <v>3305.6</v>
      </c>
      <c r="D66" s="14">
        <v>4632.4</v>
      </c>
      <c r="E66" s="13">
        <v>3305.6</v>
      </c>
      <c r="F66" s="116" t="s">
        <v>74</v>
      </c>
      <c r="G66" s="72"/>
      <c r="H66" s="72"/>
      <c r="I66" s="72"/>
    </row>
    <row r="67" spans="1:9" s="15" customFormat="1" ht="15.75">
      <c r="A67" s="89" t="s">
        <v>0</v>
      </c>
      <c r="B67" s="65"/>
      <c r="C67" s="65"/>
      <c r="D67" s="66"/>
      <c r="E67" s="67"/>
      <c r="F67" s="117"/>
      <c r="G67" s="72"/>
      <c r="H67" s="72"/>
      <c r="I67" s="72"/>
    </row>
    <row r="68" spans="1:9" s="15" customFormat="1" ht="15">
      <c r="A68" s="90" t="s">
        <v>7</v>
      </c>
      <c r="B68" s="16">
        <v>4632.4</v>
      </c>
      <c r="C68" s="16">
        <v>3305.6</v>
      </c>
      <c r="D68" s="17">
        <v>4632.4</v>
      </c>
      <c r="E68" s="16">
        <v>3305.6</v>
      </c>
      <c r="F68" s="117"/>
      <c r="G68" s="72"/>
      <c r="H68" s="72"/>
      <c r="I68" s="72"/>
    </row>
    <row r="69" spans="1:9" s="15" customFormat="1" ht="15">
      <c r="A69" s="90" t="s">
        <v>8</v>
      </c>
      <c r="B69" s="68"/>
      <c r="C69" s="68"/>
      <c r="D69" s="69"/>
      <c r="E69" s="70"/>
      <c r="F69" s="117"/>
      <c r="G69" s="72"/>
      <c r="H69" s="72"/>
      <c r="I69" s="72"/>
    </row>
    <row r="70" spans="1:6" ht="138.75" customHeight="1">
      <c r="A70" s="87" t="s">
        <v>9</v>
      </c>
      <c r="B70" s="1"/>
      <c r="C70" s="1"/>
      <c r="D70" s="6"/>
      <c r="E70" s="1"/>
      <c r="F70" s="118"/>
    </row>
    <row r="71" spans="1:6" ht="30">
      <c r="A71" s="91" t="s">
        <v>16</v>
      </c>
      <c r="B71" s="1">
        <v>353.03</v>
      </c>
      <c r="C71" s="1">
        <v>353.03</v>
      </c>
      <c r="D71" s="6">
        <v>353.03</v>
      </c>
      <c r="E71" s="24">
        <v>353.03</v>
      </c>
      <c r="F71" s="116" t="s">
        <v>32</v>
      </c>
    </row>
    <row r="72" spans="1:6" ht="15">
      <c r="A72" s="87" t="s">
        <v>7</v>
      </c>
      <c r="B72" s="1">
        <v>353.03</v>
      </c>
      <c r="C72" s="1">
        <v>353.03</v>
      </c>
      <c r="D72" s="6">
        <v>353.03</v>
      </c>
      <c r="E72" s="1">
        <v>353.03</v>
      </c>
      <c r="F72" s="117"/>
    </row>
    <row r="73" spans="1:6" ht="15">
      <c r="A73" s="87" t="s">
        <v>8</v>
      </c>
      <c r="B73" s="1"/>
      <c r="C73" s="1"/>
      <c r="D73" s="6"/>
      <c r="E73" s="24"/>
      <c r="F73" s="117"/>
    </row>
    <row r="74" spans="1:6" ht="15">
      <c r="A74" s="87" t="s">
        <v>9</v>
      </c>
      <c r="B74" s="1"/>
      <c r="C74" s="1"/>
      <c r="D74" s="6"/>
      <c r="E74" s="1"/>
      <c r="F74" s="118"/>
    </row>
    <row r="75" spans="1:6" ht="45">
      <c r="A75" s="91" t="s">
        <v>17</v>
      </c>
      <c r="B75" s="10">
        <v>195.2</v>
      </c>
      <c r="C75" s="10">
        <v>195.2</v>
      </c>
      <c r="D75" s="11">
        <v>195.2</v>
      </c>
      <c r="E75" s="25">
        <v>195.2</v>
      </c>
      <c r="F75" s="116" t="s">
        <v>33</v>
      </c>
    </row>
    <row r="76" spans="1:6" ht="15">
      <c r="A76" s="87" t="s">
        <v>7</v>
      </c>
      <c r="B76" s="1">
        <v>195.2</v>
      </c>
      <c r="C76" s="1">
        <v>195.2</v>
      </c>
      <c r="D76" s="6">
        <v>195.2</v>
      </c>
      <c r="E76" s="1">
        <v>195.2</v>
      </c>
      <c r="F76" s="117"/>
    </row>
    <row r="77" spans="1:6" ht="15">
      <c r="A77" s="87" t="s">
        <v>8</v>
      </c>
      <c r="B77" s="1"/>
      <c r="C77" s="1"/>
      <c r="D77" s="6"/>
      <c r="E77" s="24"/>
      <c r="F77" s="117"/>
    </row>
    <row r="78" spans="1:6" ht="15">
      <c r="A78" s="87" t="s">
        <v>9</v>
      </c>
      <c r="B78" s="1"/>
      <c r="C78" s="1"/>
      <c r="D78" s="6"/>
      <c r="E78" s="1"/>
      <c r="F78" s="118"/>
    </row>
    <row r="79" spans="1:6" ht="45">
      <c r="A79" s="91" t="s">
        <v>19</v>
      </c>
      <c r="B79" s="10">
        <v>76894.9</v>
      </c>
      <c r="C79" s="10">
        <v>69554.14</v>
      </c>
      <c r="D79" s="11">
        <v>69554.14</v>
      </c>
      <c r="E79" s="25">
        <v>32676.1</v>
      </c>
      <c r="F79" s="116" t="s">
        <v>34</v>
      </c>
    </row>
    <row r="80" spans="1:6" ht="83.25" customHeight="1">
      <c r="A80" s="87" t="s">
        <v>7</v>
      </c>
      <c r="B80" s="7">
        <v>28271.56</v>
      </c>
      <c r="C80" s="1">
        <v>28271.5</v>
      </c>
      <c r="D80" s="6">
        <v>28271.5</v>
      </c>
      <c r="E80" s="1">
        <v>0</v>
      </c>
      <c r="F80" s="118"/>
    </row>
    <row r="81" spans="1:6" ht="51">
      <c r="A81" s="87" t="s">
        <v>8</v>
      </c>
      <c r="B81" s="7">
        <v>45701.15</v>
      </c>
      <c r="C81" s="1">
        <v>38360.45</v>
      </c>
      <c r="D81" s="6">
        <v>38360.45</v>
      </c>
      <c r="E81" s="3">
        <v>32676.1</v>
      </c>
      <c r="F81" s="20" t="s">
        <v>35</v>
      </c>
    </row>
    <row r="82" spans="1:6" ht="15">
      <c r="A82" s="87" t="s">
        <v>9</v>
      </c>
      <c r="B82" s="1">
        <v>2922.19</v>
      </c>
      <c r="C82" s="1">
        <v>2922.19</v>
      </c>
      <c r="D82" s="6">
        <v>2922.19</v>
      </c>
      <c r="E82" s="1">
        <v>0</v>
      </c>
      <c r="F82" s="21"/>
    </row>
    <row r="83" spans="1:6" ht="45">
      <c r="A83" s="91" t="s">
        <v>18</v>
      </c>
      <c r="B83" s="10">
        <v>11184.96</v>
      </c>
      <c r="C83" s="10">
        <v>11184.96</v>
      </c>
      <c r="D83" s="11">
        <v>11184.96</v>
      </c>
      <c r="E83" s="26">
        <v>5815.29</v>
      </c>
      <c r="F83" s="116" t="s">
        <v>36</v>
      </c>
    </row>
    <row r="84" spans="1:6" ht="15">
      <c r="A84" s="87" t="s">
        <v>7</v>
      </c>
      <c r="B84" s="1">
        <v>5035.67</v>
      </c>
      <c r="C84" s="1">
        <v>5035.67</v>
      </c>
      <c r="D84" s="6">
        <v>5035.67</v>
      </c>
      <c r="E84" s="1">
        <v>0</v>
      </c>
      <c r="F84" s="117"/>
    </row>
    <row r="85" spans="1:6" ht="15">
      <c r="A85" s="87" t="s">
        <v>8</v>
      </c>
      <c r="B85" s="1">
        <v>5815.29</v>
      </c>
      <c r="C85" s="1">
        <v>5815.29</v>
      </c>
      <c r="D85" s="6">
        <v>5815.29</v>
      </c>
      <c r="E85" s="24">
        <v>5815.29</v>
      </c>
      <c r="F85" s="117"/>
    </row>
    <row r="86" spans="1:6" ht="15">
      <c r="A86" s="87" t="s">
        <v>9</v>
      </c>
      <c r="B86" s="1">
        <v>334</v>
      </c>
      <c r="C86" s="1">
        <v>334</v>
      </c>
      <c r="D86" s="6">
        <v>334</v>
      </c>
      <c r="E86" s="1">
        <v>0</v>
      </c>
      <c r="F86" s="118"/>
    </row>
    <row r="87" spans="1:9" s="15" customFormat="1" ht="45">
      <c r="A87" s="88" t="s">
        <v>20</v>
      </c>
      <c r="B87" s="13">
        <v>289</v>
      </c>
      <c r="C87" s="13">
        <v>0</v>
      </c>
      <c r="D87" s="14">
        <v>0</v>
      </c>
      <c r="E87" s="27">
        <v>0</v>
      </c>
      <c r="F87" s="109" t="s">
        <v>40</v>
      </c>
      <c r="G87" s="72"/>
      <c r="H87" s="72"/>
      <c r="I87" s="72"/>
    </row>
    <row r="88" spans="1:9" s="15" customFormat="1" ht="15">
      <c r="A88" s="90" t="s">
        <v>7</v>
      </c>
      <c r="B88" s="16">
        <v>289</v>
      </c>
      <c r="C88" s="16">
        <v>0</v>
      </c>
      <c r="D88" s="17">
        <v>0</v>
      </c>
      <c r="E88" s="16">
        <v>0</v>
      </c>
      <c r="F88" s="110"/>
      <c r="G88" s="72"/>
      <c r="H88" s="72"/>
      <c r="I88" s="72"/>
    </row>
    <row r="89" spans="1:9" s="15" customFormat="1" ht="15">
      <c r="A89" s="90" t="s">
        <v>8</v>
      </c>
      <c r="B89" s="16"/>
      <c r="C89" s="16"/>
      <c r="D89" s="17"/>
      <c r="E89" s="28"/>
      <c r="F89" s="110"/>
      <c r="G89" s="72"/>
      <c r="H89" s="72"/>
      <c r="I89" s="72"/>
    </row>
    <row r="90" spans="1:9" s="15" customFormat="1" ht="15">
      <c r="A90" s="90" t="s">
        <v>9</v>
      </c>
      <c r="B90" s="16"/>
      <c r="C90" s="16"/>
      <c r="D90" s="17"/>
      <c r="E90" s="16"/>
      <c r="F90" s="121"/>
      <c r="G90" s="72"/>
      <c r="H90" s="72"/>
      <c r="I90" s="72"/>
    </row>
    <row r="91" spans="1:6" ht="45">
      <c r="A91" s="91" t="s">
        <v>21</v>
      </c>
      <c r="B91" s="10">
        <v>960</v>
      </c>
      <c r="C91" s="10">
        <v>960</v>
      </c>
      <c r="D91" s="11">
        <v>960</v>
      </c>
      <c r="E91" s="25">
        <v>0</v>
      </c>
      <c r="F91" s="116" t="s">
        <v>76</v>
      </c>
    </row>
    <row r="92" spans="1:9" s="15" customFormat="1" ht="15">
      <c r="A92" s="90" t="s">
        <v>7</v>
      </c>
      <c r="B92" s="16">
        <v>480</v>
      </c>
      <c r="C92" s="16">
        <v>480</v>
      </c>
      <c r="D92" s="17">
        <v>480</v>
      </c>
      <c r="E92" s="16">
        <v>0</v>
      </c>
      <c r="F92" s="117"/>
      <c r="G92" s="72"/>
      <c r="H92" s="72"/>
      <c r="I92" s="72"/>
    </row>
    <row r="93" spans="1:9" s="15" customFormat="1" ht="15">
      <c r="A93" s="90" t="s">
        <v>8</v>
      </c>
      <c r="B93" s="16"/>
      <c r="C93" s="16"/>
      <c r="D93" s="17"/>
      <c r="E93" s="28"/>
      <c r="F93" s="117"/>
      <c r="G93" s="72"/>
      <c r="H93" s="72"/>
      <c r="I93" s="72"/>
    </row>
    <row r="94" spans="1:9" s="15" customFormat="1" ht="15">
      <c r="A94" s="90" t="s">
        <v>9</v>
      </c>
      <c r="B94" s="16">
        <v>480</v>
      </c>
      <c r="C94" s="16">
        <v>480</v>
      </c>
      <c r="D94" s="17">
        <v>480</v>
      </c>
      <c r="E94" s="16">
        <v>0</v>
      </c>
      <c r="F94" s="118"/>
      <c r="G94" s="72"/>
      <c r="H94" s="72"/>
      <c r="I94" s="72"/>
    </row>
    <row r="95" spans="1:9" s="15" customFormat="1" ht="45">
      <c r="A95" s="88" t="s">
        <v>22</v>
      </c>
      <c r="B95" s="13">
        <v>863.3</v>
      </c>
      <c r="C95" s="13">
        <v>674.4</v>
      </c>
      <c r="D95" s="14">
        <v>0</v>
      </c>
      <c r="E95" s="13">
        <v>674.4</v>
      </c>
      <c r="F95" s="116" t="s">
        <v>75</v>
      </c>
      <c r="G95" s="72"/>
      <c r="H95" s="72"/>
      <c r="I95" s="72"/>
    </row>
    <row r="96" spans="1:9" s="15" customFormat="1" ht="15">
      <c r="A96" s="90" t="s">
        <v>7</v>
      </c>
      <c r="B96" s="16">
        <v>863.3</v>
      </c>
      <c r="C96" s="16">
        <v>674.4</v>
      </c>
      <c r="D96" s="17">
        <v>0</v>
      </c>
      <c r="E96" s="16">
        <v>674.4</v>
      </c>
      <c r="F96" s="117"/>
      <c r="G96" s="72"/>
      <c r="H96" s="72"/>
      <c r="I96" s="72"/>
    </row>
    <row r="97" spans="1:6" ht="15">
      <c r="A97" s="87" t="s">
        <v>8</v>
      </c>
      <c r="B97" s="1"/>
      <c r="C97" s="1"/>
      <c r="D97" s="6"/>
      <c r="E97" s="3"/>
      <c r="F97" s="117"/>
    </row>
    <row r="98" spans="1:6" ht="15">
      <c r="A98" s="87" t="s">
        <v>9</v>
      </c>
      <c r="B98" s="1"/>
      <c r="C98" s="1"/>
      <c r="D98" s="6"/>
      <c r="E98" s="9"/>
      <c r="F98" s="118"/>
    </row>
    <row r="99" spans="1:6" ht="45">
      <c r="A99" s="91" t="s">
        <v>23</v>
      </c>
      <c r="B99" s="10">
        <v>560</v>
      </c>
      <c r="C99" s="10">
        <v>0</v>
      </c>
      <c r="D99" s="11">
        <v>560</v>
      </c>
      <c r="E99" s="10">
        <v>0</v>
      </c>
      <c r="F99" s="116" t="s">
        <v>37</v>
      </c>
    </row>
    <row r="100" spans="1:6" ht="15">
      <c r="A100" s="87" t="s">
        <v>7</v>
      </c>
      <c r="B100" s="1">
        <v>560</v>
      </c>
      <c r="C100" s="1">
        <v>0</v>
      </c>
      <c r="D100" s="6">
        <v>560</v>
      </c>
      <c r="E100" s="24">
        <v>0</v>
      </c>
      <c r="F100" s="117"/>
    </row>
    <row r="101" spans="1:6" ht="15">
      <c r="A101" s="87" t="s">
        <v>8</v>
      </c>
      <c r="B101" s="1"/>
      <c r="C101" s="1"/>
      <c r="D101" s="6"/>
      <c r="E101" s="1"/>
      <c r="F101" s="117"/>
    </row>
    <row r="102" spans="1:6" ht="15">
      <c r="A102" s="87" t="s">
        <v>9</v>
      </c>
      <c r="B102" s="1"/>
      <c r="C102" s="1"/>
      <c r="D102" s="6"/>
      <c r="E102" s="24"/>
      <c r="F102" s="118"/>
    </row>
    <row r="103" spans="1:6" ht="30">
      <c r="A103" s="91" t="s">
        <v>78</v>
      </c>
      <c r="B103" s="10">
        <v>15241.6</v>
      </c>
      <c r="C103" s="10">
        <v>15241.6</v>
      </c>
      <c r="D103" s="11">
        <v>7692</v>
      </c>
      <c r="E103" s="10">
        <v>7692</v>
      </c>
      <c r="F103" s="116" t="s">
        <v>38</v>
      </c>
    </row>
    <row r="104" spans="1:6" ht="15">
      <c r="A104" s="87" t="s">
        <v>7</v>
      </c>
      <c r="B104" s="1">
        <v>6595.7</v>
      </c>
      <c r="C104" s="1">
        <v>6595.7</v>
      </c>
      <c r="D104" s="6">
        <v>0</v>
      </c>
      <c r="E104" s="24">
        <v>0</v>
      </c>
      <c r="F104" s="117"/>
    </row>
    <row r="105" spans="1:6" ht="15">
      <c r="A105" s="87" t="s">
        <v>8</v>
      </c>
      <c r="B105" s="1">
        <v>7433.4</v>
      </c>
      <c r="C105" s="1">
        <v>7433.4</v>
      </c>
      <c r="D105" s="6">
        <v>7433.4</v>
      </c>
      <c r="E105" s="1">
        <v>7433.4</v>
      </c>
      <c r="F105" s="117"/>
    </row>
    <row r="106" spans="1:6" ht="99.75" customHeight="1">
      <c r="A106" s="87" t="s">
        <v>9</v>
      </c>
      <c r="B106" s="1">
        <v>1212.5</v>
      </c>
      <c r="C106" s="1">
        <v>1212.5</v>
      </c>
      <c r="D106" s="6">
        <v>258.6</v>
      </c>
      <c r="E106" s="1">
        <v>258.6</v>
      </c>
      <c r="F106" s="118"/>
    </row>
    <row r="107" spans="1:6" ht="45">
      <c r="A107" s="91" t="s">
        <v>24</v>
      </c>
      <c r="B107" s="10">
        <v>4109.4</v>
      </c>
      <c r="C107" s="10">
        <v>0</v>
      </c>
      <c r="D107" s="11">
        <v>3840</v>
      </c>
      <c r="E107" s="26">
        <v>0</v>
      </c>
      <c r="F107" s="116" t="s">
        <v>39</v>
      </c>
    </row>
    <row r="108" spans="1:6" ht="15">
      <c r="A108" s="87" t="s">
        <v>7</v>
      </c>
      <c r="B108" s="1">
        <v>2054.7</v>
      </c>
      <c r="C108" s="1">
        <v>0</v>
      </c>
      <c r="D108" s="6">
        <v>1920</v>
      </c>
      <c r="E108" s="1">
        <v>0</v>
      </c>
      <c r="F108" s="117"/>
    </row>
    <row r="109" spans="1:6" ht="15">
      <c r="A109" s="87" t="s">
        <v>8</v>
      </c>
      <c r="B109" s="1"/>
      <c r="C109" s="1"/>
      <c r="D109" s="6"/>
      <c r="E109" s="24"/>
      <c r="F109" s="117"/>
    </row>
    <row r="110" spans="1:6" ht="15">
      <c r="A110" s="87" t="s">
        <v>9</v>
      </c>
      <c r="B110" s="1">
        <v>2054.7</v>
      </c>
      <c r="C110" s="1">
        <v>0</v>
      </c>
      <c r="D110" s="6">
        <v>1920</v>
      </c>
      <c r="E110" s="1">
        <v>0</v>
      </c>
      <c r="F110" s="118"/>
    </row>
    <row r="111" spans="1:6" ht="30">
      <c r="A111" s="91" t="s">
        <v>25</v>
      </c>
      <c r="B111" s="10">
        <v>1100</v>
      </c>
      <c r="C111" s="10">
        <v>0</v>
      </c>
      <c r="D111" s="11">
        <v>1086</v>
      </c>
      <c r="E111" s="25">
        <v>0</v>
      </c>
      <c r="F111" s="116" t="s">
        <v>39</v>
      </c>
    </row>
    <row r="112" spans="1:6" ht="15">
      <c r="A112" s="87" t="s">
        <v>7</v>
      </c>
      <c r="B112" s="1">
        <v>550</v>
      </c>
      <c r="C112" s="1">
        <v>0</v>
      </c>
      <c r="D112" s="6">
        <v>543</v>
      </c>
      <c r="E112" s="1">
        <v>0</v>
      </c>
      <c r="F112" s="117"/>
    </row>
    <row r="113" spans="1:6" ht="15">
      <c r="A113" s="87" t="s">
        <v>8</v>
      </c>
      <c r="B113" s="1"/>
      <c r="C113" s="1"/>
      <c r="D113" s="6"/>
      <c r="E113" s="24"/>
      <c r="F113" s="117"/>
    </row>
    <row r="114" spans="1:6" ht="15">
      <c r="A114" s="87" t="s">
        <v>9</v>
      </c>
      <c r="B114" s="1">
        <v>550</v>
      </c>
      <c r="C114" s="1">
        <v>0</v>
      </c>
      <c r="D114" s="6">
        <v>543</v>
      </c>
      <c r="E114" s="1">
        <v>0</v>
      </c>
      <c r="F114" s="118"/>
    </row>
    <row r="115" spans="1:9" s="15" customFormat="1" ht="45">
      <c r="A115" s="88" t="s">
        <v>26</v>
      </c>
      <c r="B115" s="13">
        <v>140</v>
      </c>
      <c r="C115" s="13">
        <v>0</v>
      </c>
      <c r="D115" s="14">
        <v>0</v>
      </c>
      <c r="E115" s="27">
        <v>0</v>
      </c>
      <c r="F115" s="109" t="s">
        <v>40</v>
      </c>
      <c r="G115" s="72"/>
      <c r="H115" s="72"/>
      <c r="I115" s="72"/>
    </row>
    <row r="116" spans="1:9" s="15" customFormat="1" ht="15">
      <c r="A116" s="90" t="s">
        <v>7</v>
      </c>
      <c r="B116" s="16">
        <v>140</v>
      </c>
      <c r="C116" s="16">
        <v>0</v>
      </c>
      <c r="D116" s="17">
        <v>0</v>
      </c>
      <c r="E116" s="16">
        <v>0</v>
      </c>
      <c r="F116" s="110"/>
      <c r="G116" s="72"/>
      <c r="H116" s="72"/>
      <c r="I116" s="72"/>
    </row>
    <row r="117" spans="1:9" s="15" customFormat="1" ht="15">
      <c r="A117" s="90" t="s">
        <v>8</v>
      </c>
      <c r="B117" s="16"/>
      <c r="C117" s="16"/>
      <c r="D117" s="17"/>
      <c r="E117" s="28"/>
      <c r="F117" s="110"/>
      <c r="G117" s="72"/>
      <c r="H117" s="72"/>
      <c r="I117" s="72"/>
    </row>
    <row r="118" spans="1:9" s="15" customFormat="1" ht="15">
      <c r="A118" s="90" t="s">
        <v>9</v>
      </c>
      <c r="B118" s="16"/>
      <c r="C118" s="16"/>
      <c r="D118" s="17"/>
      <c r="E118" s="16"/>
      <c r="F118" s="121"/>
      <c r="G118" s="72"/>
      <c r="H118" s="72"/>
      <c r="I118" s="72"/>
    </row>
    <row r="119" spans="1:9" s="15" customFormat="1" ht="60">
      <c r="A119" s="88" t="s">
        <v>27</v>
      </c>
      <c r="B119" s="13">
        <v>171254</v>
      </c>
      <c r="C119" s="13">
        <v>171254</v>
      </c>
      <c r="D119" s="14">
        <v>164212.4</v>
      </c>
      <c r="E119" s="29">
        <v>114492</v>
      </c>
      <c r="F119" s="109" t="s">
        <v>41</v>
      </c>
      <c r="G119" s="72"/>
      <c r="H119" s="72"/>
      <c r="I119" s="72"/>
    </row>
    <row r="120" spans="1:9" s="15" customFormat="1" ht="15">
      <c r="A120" s="90" t="s">
        <v>7</v>
      </c>
      <c r="B120" s="16">
        <v>53262</v>
      </c>
      <c r="C120" s="16">
        <v>53262</v>
      </c>
      <c r="D120" s="17">
        <v>46220.4</v>
      </c>
      <c r="E120" s="30">
        <v>0</v>
      </c>
      <c r="F120" s="110"/>
      <c r="G120" s="72"/>
      <c r="H120" s="72"/>
      <c r="I120" s="72"/>
    </row>
    <row r="121" spans="1:9" s="15" customFormat="1" ht="15">
      <c r="A121" s="90" t="s">
        <v>8</v>
      </c>
      <c r="B121" s="16">
        <v>114492</v>
      </c>
      <c r="C121" s="16">
        <v>114492</v>
      </c>
      <c r="D121" s="17">
        <v>114492</v>
      </c>
      <c r="E121" s="16">
        <v>114492</v>
      </c>
      <c r="F121" s="110"/>
      <c r="G121" s="72"/>
      <c r="H121" s="72"/>
      <c r="I121" s="72"/>
    </row>
    <row r="122" spans="1:9" s="15" customFormat="1" ht="15">
      <c r="A122" s="90" t="s">
        <v>9</v>
      </c>
      <c r="B122" s="16">
        <v>3500</v>
      </c>
      <c r="C122" s="16">
        <v>3500</v>
      </c>
      <c r="D122" s="19">
        <v>2762.5</v>
      </c>
      <c r="E122" s="28">
        <v>0</v>
      </c>
      <c r="F122" s="121"/>
      <c r="G122" s="72"/>
      <c r="H122" s="72"/>
      <c r="I122" s="72"/>
    </row>
    <row r="123" spans="1:9" s="15" customFormat="1" ht="60">
      <c r="A123" s="88" t="s">
        <v>28</v>
      </c>
      <c r="B123" s="13">
        <v>13590.2</v>
      </c>
      <c r="C123" s="13">
        <v>13590.2</v>
      </c>
      <c r="D123" s="14">
        <v>5874.9</v>
      </c>
      <c r="E123" s="13">
        <v>0</v>
      </c>
      <c r="F123" s="109" t="s">
        <v>72</v>
      </c>
      <c r="G123" s="72"/>
      <c r="H123" s="72"/>
      <c r="I123" s="72"/>
    </row>
    <row r="124" spans="1:9" s="15" customFormat="1" ht="15">
      <c r="A124" s="90" t="s">
        <v>7</v>
      </c>
      <c r="B124" s="16">
        <v>5817</v>
      </c>
      <c r="C124" s="16">
        <v>5817</v>
      </c>
      <c r="D124" s="17">
        <v>5874.9</v>
      </c>
      <c r="E124" s="28">
        <v>0</v>
      </c>
      <c r="F124" s="110"/>
      <c r="G124" s="72"/>
      <c r="H124" s="72"/>
      <c r="I124" s="72"/>
    </row>
    <row r="125" spans="1:9" s="15" customFormat="1" ht="15">
      <c r="A125" s="90" t="s">
        <v>8</v>
      </c>
      <c r="B125" s="16"/>
      <c r="C125" s="16"/>
      <c r="D125" s="17"/>
      <c r="E125" s="16"/>
      <c r="F125" s="110"/>
      <c r="G125" s="72"/>
      <c r="H125" s="72"/>
      <c r="I125" s="72"/>
    </row>
    <row r="126" spans="1:9" s="15" customFormat="1" ht="15">
      <c r="A126" s="90" t="s">
        <v>9</v>
      </c>
      <c r="B126" s="16">
        <v>7773.2</v>
      </c>
      <c r="C126" s="16">
        <v>7773.2</v>
      </c>
      <c r="D126" s="17">
        <v>0</v>
      </c>
      <c r="E126" s="28">
        <v>0</v>
      </c>
      <c r="F126" s="121"/>
      <c r="G126" s="72"/>
      <c r="H126" s="72"/>
      <c r="I126" s="72"/>
    </row>
    <row r="127" spans="1:9" s="15" customFormat="1" ht="45">
      <c r="A127" s="88" t="s">
        <v>77</v>
      </c>
      <c r="B127" s="13">
        <v>100000</v>
      </c>
      <c r="C127" s="13">
        <v>0</v>
      </c>
      <c r="D127" s="14">
        <v>0</v>
      </c>
      <c r="E127" s="13">
        <v>0</v>
      </c>
      <c r="F127" s="109" t="s">
        <v>72</v>
      </c>
      <c r="G127" s="72"/>
      <c r="H127" s="72"/>
      <c r="I127" s="72"/>
    </row>
    <row r="128" spans="1:9" s="15" customFormat="1" ht="15">
      <c r="A128" s="90" t="s">
        <v>7</v>
      </c>
      <c r="B128" s="16">
        <v>100000</v>
      </c>
      <c r="C128" s="16">
        <v>0</v>
      </c>
      <c r="D128" s="17">
        <v>0</v>
      </c>
      <c r="E128" s="28">
        <v>0</v>
      </c>
      <c r="F128" s="110"/>
      <c r="G128" s="72"/>
      <c r="H128" s="72"/>
      <c r="I128" s="72"/>
    </row>
    <row r="129" spans="1:6" ht="49.5">
      <c r="A129" s="76" t="s">
        <v>84</v>
      </c>
      <c r="B129" s="12">
        <f>SUM(B133+B135)</f>
        <v>6632.6</v>
      </c>
      <c r="C129" s="12">
        <f>SUM(C133+C135)</f>
        <v>6632.6</v>
      </c>
      <c r="D129" s="18">
        <f>SUM(D133+D135)</f>
        <v>6632.6</v>
      </c>
      <c r="E129" s="12">
        <f>SUM(E133+E135)</f>
        <v>6502.3</v>
      </c>
      <c r="F129" s="113"/>
    </row>
    <row r="130" spans="1:6" ht="15.75">
      <c r="A130" s="86" t="s">
        <v>0</v>
      </c>
      <c r="B130" s="12"/>
      <c r="C130" s="12"/>
      <c r="D130" s="18"/>
      <c r="E130" s="23"/>
      <c r="F130" s="114"/>
    </row>
    <row r="131" spans="1:6" ht="15.75">
      <c r="A131" s="87" t="s">
        <v>8</v>
      </c>
      <c r="B131" s="12">
        <f>SUM(B134+B136)</f>
        <v>6632.6</v>
      </c>
      <c r="C131" s="12">
        <f>SUM(C134+C136)</f>
        <v>6632.6</v>
      </c>
      <c r="D131" s="18">
        <f>SUM(D134+D136)</f>
        <v>6632.6</v>
      </c>
      <c r="E131" s="12">
        <f>SUM(E134+E136)</f>
        <v>6502.3</v>
      </c>
      <c r="F131" s="114"/>
    </row>
    <row r="132" spans="1:6" ht="15.75">
      <c r="A132" s="86" t="s">
        <v>1</v>
      </c>
      <c r="B132" s="2"/>
      <c r="C132" s="2"/>
      <c r="D132" s="5"/>
      <c r="E132" s="22"/>
      <c r="F132" s="115"/>
    </row>
    <row r="133" spans="1:6" ht="45">
      <c r="A133" s="91" t="s">
        <v>29</v>
      </c>
      <c r="B133" s="1">
        <v>5077.04</v>
      </c>
      <c r="C133" s="1">
        <v>5077.04</v>
      </c>
      <c r="D133" s="6">
        <v>5077.04</v>
      </c>
      <c r="E133" s="1">
        <v>5077.04</v>
      </c>
      <c r="F133" s="116" t="s">
        <v>31</v>
      </c>
    </row>
    <row r="134" spans="1:6" ht="15">
      <c r="A134" s="87" t="s">
        <v>8</v>
      </c>
      <c r="B134" s="1">
        <v>5077.04</v>
      </c>
      <c r="C134" s="1">
        <v>5077.04</v>
      </c>
      <c r="D134" s="6">
        <v>5077.04</v>
      </c>
      <c r="E134" s="1">
        <v>5077.04</v>
      </c>
      <c r="F134" s="117"/>
    </row>
    <row r="135" spans="1:6" ht="30">
      <c r="A135" s="91" t="s">
        <v>30</v>
      </c>
      <c r="B135" s="1">
        <v>1555.56</v>
      </c>
      <c r="C135" s="1">
        <v>1555.56</v>
      </c>
      <c r="D135" s="6">
        <v>1555.56</v>
      </c>
      <c r="E135" s="1">
        <v>1425.26</v>
      </c>
      <c r="F135" s="122" t="s">
        <v>73</v>
      </c>
    </row>
    <row r="136" spans="1:6" ht="132" customHeight="1">
      <c r="A136" s="87" t="s">
        <v>8</v>
      </c>
      <c r="B136" s="1">
        <v>1555.56</v>
      </c>
      <c r="C136" s="1">
        <v>1555.56</v>
      </c>
      <c r="D136" s="6">
        <v>1555.56</v>
      </c>
      <c r="E136" s="1">
        <v>1425.26</v>
      </c>
      <c r="F136" s="123"/>
    </row>
    <row r="137" ht="15.75">
      <c r="A137" s="92"/>
    </row>
    <row r="138" spans="1:6" ht="15.75" customHeight="1">
      <c r="A138" s="106" t="s">
        <v>79</v>
      </c>
      <c r="B138" s="107"/>
      <c r="C138" s="107"/>
      <c r="D138" s="107"/>
      <c r="E138" s="107"/>
      <c r="F138" s="107"/>
    </row>
    <row r="139" ht="15">
      <c r="A139" s="93" t="s">
        <v>2</v>
      </c>
    </row>
    <row r="140" ht="15">
      <c r="A140" s="93"/>
    </row>
    <row r="141" ht="15">
      <c r="A141" s="93"/>
    </row>
    <row r="142" ht="15">
      <c r="A142" s="94"/>
    </row>
    <row r="143" ht="15">
      <c r="A143" s="94"/>
    </row>
    <row r="144" ht="15">
      <c r="A144" s="94"/>
    </row>
    <row r="145" ht="15">
      <c r="A145" s="94"/>
    </row>
  </sheetData>
  <sheetProtection/>
  <mergeCells count="29">
    <mergeCell ref="F123:F126"/>
    <mergeCell ref="F103:F106"/>
    <mergeCell ref="F135:F136"/>
    <mergeCell ref="F79:F80"/>
    <mergeCell ref="F119:F122"/>
    <mergeCell ref="F129:F132"/>
    <mergeCell ref="F133:F134"/>
    <mergeCell ref="F87:F90"/>
    <mergeCell ref="F91:F94"/>
    <mergeCell ref="F115:F118"/>
    <mergeCell ref="F111:F114"/>
    <mergeCell ref="F95:F98"/>
    <mergeCell ref="F3:F5"/>
    <mergeCell ref="F75:F78"/>
    <mergeCell ref="F66:F70"/>
    <mergeCell ref="F20:F22"/>
    <mergeCell ref="F99:F102"/>
    <mergeCell ref="F71:F74"/>
    <mergeCell ref="F83:F86"/>
    <mergeCell ref="B3:E3"/>
    <mergeCell ref="B4:C4"/>
    <mergeCell ref="A3:A5"/>
    <mergeCell ref="E4:E5"/>
    <mergeCell ref="A138:F138"/>
    <mergeCell ref="A2:F2"/>
    <mergeCell ref="F127:F128"/>
    <mergeCell ref="D4:D5"/>
    <mergeCell ref="F60:F65"/>
    <mergeCell ref="F107:F1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Королева Ирина Вячеславовна</cp:lastModifiedBy>
  <cp:lastPrinted>2015-02-27T08:49:16Z</cp:lastPrinted>
  <dcterms:created xsi:type="dcterms:W3CDTF">2015-01-29T11:19:28Z</dcterms:created>
  <dcterms:modified xsi:type="dcterms:W3CDTF">2015-03-12T08:43:32Z</dcterms:modified>
  <cp:category/>
  <cp:version/>
  <cp:contentType/>
  <cp:contentStatus/>
</cp:coreProperties>
</file>